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0490" windowHeight="7755"/>
  </bookViews>
  <sheets>
    <sheet name="Overall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C8" i="1"/>
  <c r="F8" i="1"/>
  <c r="C17" i="1"/>
  <c r="C27" i="1"/>
  <c r="F31" i="1"/>
  <c r="F33" i="1"/>
  <c r="D37" i="1"/>
  <c r="F44" i="1"/>
  <c r="G40" i="1" s="1"/>
  <c r="C31" i="1" l="1"/>
  <c r="C33" i="1" s="1"/>
  <c r="G43" i="1"/>
  <c r="G41" i="1"/>
  <c r="G42" i="1"/>
</calcChain>
</file>

<file path=xl/sharedStrings.xml><?xml version="1.0" encoding="utf-8"?>
<sst xmlns="http://schemas.openxmlformats.org/spreadsheetml/2006/main" count="56" uniqueCount="48">
  <si>
    <t>None</t>
  </si>
  <si>
    <t>Recommended Changes:</t>
  </si>
  <si>
    <t>The Links Foundation</t>
  </si>
  <si>
    <t>The Links, Inc.</t>
  </si>
  <si>
    <t>Ridely Temple Foundation</t>
  </si>
  <si>
    <t>Parthenon Chapter</t>
  </si>
  <si>
    <t>Breakdown of $435 Dues Payment</t>
  </si>
  <si>
    <t>Paid Members</t>
  </si>
  <si>
    <t>LOA Members</t>
  </si>
  <si>
    <t>Total Members</t>
  </si>
  <si>
    <t>Net Balance</t>
  </si>
  <si>
    <t>Total Expenditures</t>
  </si>
  <si>
    <t>Contingencies</t>
  </si>
  <si>
    <t>Fee per member</t>
  </si>
  <si>
    <t>#of members</t>
  </si>
  <si>
    <t>Ridley Temple Foundation Dues:</t>
  </si>
  <si>
    <t>Printing and Publications</t>
  </si>
  <si>
    <t>P.O. Box Rental Fee</t>
  </si>
  <si>
    <t>Scholarships/ Other Contingenies</t>
  </si>
  <si>
    <t>Officer Expenses</t>
  </si>
  <si>
    <t>Signature Programs</t>
  </si>
  <si>
    <t>National Founder's Day</t>
  </si>
  <si>
    <t>Other Program Expenditures</t>
  </si>
  <si>
    <t>Monthly Expenditures</t>
  </si>
  <si>
    <t>Health and Human Services</t>
  </si>
  <si>
    <t>National Trends</t>
  </si>
  <si>
    <t># of members</t>
  </si>
  <si>
    <t>Services to Youth</t>
  </si>
  <si>
    <t>International Trends</t>
  </si>
  <si>
    <t>#of meetings</t>
  </si>
  <si>
    <t>The Arts</t>
  </si>
  <si>
    <t>Meeting Expenses:</t>
  </si>
  <si>
    <t>Program Expenditures</t>
  </si>
  <si>
    <t>Annual Chapter Retreat</t>
  </si>
  <si>
    <t>Fees/Assessments including Bonding</t>
  </si>
  <si>
    <t>Amenities</t>
  </si>
  <si>
    <t>Cluster Activities</t>
  </si>
  <si>
    <t>Expenditures</t>
  </si>
  <si>
    <t>Total Available Funds</t>
  </si>
  <si>
    <t>Local Chapter Dues</t>
  </si>
  <si>
    <t>Ridley Temple Foundation Funds for Program Expenses</t>
  </si>
  <si>
    <t>Dues:</t>
  </si>
  <si>
    <t>Balance Brought Forward</t>
  </si>
  <si>
    <t>Restricted Account Budget</t>
  </si>
  <si>
    <t>General Account Budget</t>
  </si>
  <si>
    <t>Parthenon Links 2015-2016 Proposed Budget</t>
  </si>
  <si>
    <t>Total</t>
  </si>
  <si>
    <t>Alternate and Delegate: Central Area/ Assembly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</si>
</sst>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0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u val="singleAccounting"/>
      <sz val="12"/>
      <name val="Arial"/>
      <family val="2"/>
    </font>
    <font>
      <u/>
      <sz val="12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9" fontId="1" fillId="0" borderId="0" xfId="3" applyFont="1"/>
    <xf numFmtId="0" fontId="0" fillId="0" borderId="0" xfId="0" applyNumberFormat="1"/>
    <xf numFmtId="0" fontId="5" fillId="2" borderId="0" xfId="0" applyFont="1" applyFill="1"/>
    <xf numFmtId="0" fontId="6" fillId="2" borderId="0" xfId="0" applyFont="1" applyFill="1"/>
    <xf numFmtId="0" fontId="7" fillId="2" borderId="0" xfId="0" applyFont="1" applyFill="1"/>
    <xf numFmtId="0" fontId="8" fillId="0" borderId="0" xfId="0" applyFont="1"/>
    <xf numFmtId="0" fontId="8" fillId="0" borderId="0" xfId="0" applyFont="1" applyAlignment="1">
      <alignment horizontal="left" indent="1"/>
    </xf>
    <xf numFmtId="164" fontId="4" fillId="0" borderId="0" xfId="0" applyNumberFormat="1" applyFont="1"/>
    <xf numFmtId="0" fontId="9" fillId="0" borderId="0" xfId="0" applyFont="1"/>
    <xf numFmtId="165" fontId="1" fillId="0" borderId="0" xfId="1" applyNumberFormat="1" applyFont="1"/>
    <xf numFmtId="164" fontId="8" fillId="2" borderId="1" xfId="2" applyNumberFormat="1" applyFont="1" applyFill="1" applyBorder="1"/>
    <xf numFmtId="0" fontId="8" fillId="2" borderId="1" xfId="0" applyFont="1" applyFill="1" applyBorder="1"/>
    <xf numFmtId="165" fontId="8" fillId="2" borderId="1" xfId="1" applyNumberFormat="1" applyFont="1" applyFill="1" applyBorder="1"/>
    <xf numFmtId="0" fontId="10" fillId="2" borderId="1" xfId="0" applyFont="1" applyFill="1" applyBorder="1"/>
    <xf numFmtId="0" fontId="8" fillId="2" borderId="1" xfId="0" applyFont="1" applyFill="1" applyBorder="1" applyAlignment="1">
      <alignment horizontal="left" indent="1"/>
    </xf>
    <xf numFmtId="0" fontId="8" fillId="0" borderId="1" xfId="0" applyFont="1" applyBorder="1"/>
    <xf numFmtId="165" fontId="8" fillId="0" borderId="1" xfId="1" applyNumberFormat="1" applyFont="1" applyBorder="1"/>
    <xf numFmtId="165" fontId="11" fillId="0" borderId="1" xfId="1" applyNumberFormat="1" applyFont="1" applyBorder="1"/>
    <xf numFmtId="0" fontId="10" fillId="0" borderId="1" xfId="0" applyFont="1" applyBorder="1"/>
    <xf numFmtId="0" fontId="8" fillId="0" borderId="1" xfId="0" applyFont="1" applyBorder="1" applyAlignment="1">
      <alignment horizontal="left" indent="1"/>
    </xf>
    <xf numFmtId="164" fontId="10" fillId="0" borderId="1" xfId="2" applyNumberFormat="1" applyFont="1" applyBorder="1"/>
    <xf numFmtId="0" fontId="8" fillId="0" borderId="1" xfId="0" applyFont="1" applyBorder="1" applyAlignment="1">
      <alignment horizontal="left" indent="3"/>
    </xf>
    <xf numFmtId="0" fontId="12" fillId="0" borderId="1" xfId="0" applyFont="1" applyBorder="1"/>
    <xf numFmtId="44" fontId="10" fillId="2" borderId="1" xfId="2" applyFont="1" applyFill="1" applyBorder="1"/>
    <xf numFmtId="164" fontId="10" fillId="0" borderId="1" xfId="2" applyNumberFormat="1" applyFont="1" applyBorder="1" applyAlignment="1">
      <alignment horizontal="left" indent="1"/>
    </xf>
    <xf numFmtId="0" fontId="8" fillId="0" borderId="1" xfId="0" applyFont="1" applyBorder="1" applyAlignment="1">
      <alignment horizontal="left" indent="2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left"/>
    </xf>
    <xf numFmtId="164" fontId="8" fillId="0" borderId="1" xfId="2" applyNumberFormat="1" applyFont="1" applyBorder="1"/>
    <xf numFmtId="0" fontId="0" fillId="0" borderId="1" xfId="0" applyBorder="1"/>
    <xf numFmtId="0" fontId="2" fillId="0" borderId="1" xfId="0" applyFont="1" applyBorder="1"/>
    <xf numFmtId="0" fontId="13" fillId="0" borderId="0" xfId="0" applyFont="1"/>
    <xf numFmtId="0" fontId="13" fillId="2" borderId="1" xfId="0" applyFont="1" applyFill="1" applyBorder="1"/>
    <xf numFmtId="0" fontId="14" fillId="2" borderId="1" xfId="0" applyFont="1" applyFill="1" applyBorder="1"/>
    <xf numFmtId="0" fontId="15" fillId="0" borderId="0" xfId="0" applyFont="1" applyAlignment="1">
      <alignment horizontal="centerContinuous"/>
    </xf>
    <xf numFmtId="0" fontId="14" fillId="0" borderId="0" xfId="0" applyFont="1" applyAlignment="1">
      <alignment horizontal="centerContinuous"/>
    </xf>
    <xf numFmtId="0" fontId="16" fillId="0" borderId="0" xfId="0" applyFont="1"/>
    <xf numFmtId="0" fontId="8" fillId="0" borderId="3" xfId="0" applyFont="1" applyBorder="1" applyAlignment="1">
      <alignment horizontal="left" wrapText="1" indent="1"/>
    </xf>
    <xf numFmtId="0" fontId="0" fillId="0" borderId="2" xfId="0" applyBorder="1" applyAlignment="1">
      <alignment horizontal="left" wrapText="1" inden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5194837148484661"/>
          <c:y val="0.21739153510480544"/>
          <c:w val="0.5350656136688493"/>
          <c:h val="0.44782656231589968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 sz="87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Parthenon Chapter, $165, 38%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pPr>
                      <a:defRPr sz="87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Ridely Temple Foundation, $10, 2%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pPr>
                      <a:defRPr sz="87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The Links, Inc., $175, 40%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87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The Links Foundation, $85, 20%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[1]Budget!$I$35:$I$38</c:f>
              <c:strCache>
                <c:ptCount val="4"/>
                <c:pt idx="0">
                  <c:v>Parthenon Chapter</c:v>
                </c:pt>
                <c:pt idx="1">
                  <c:v>Ridely Temple Foundation</c:v>
                </c:pt>
                <c:pt idx="2">
                  <c:v>The Links, Inc.</c:v>
                </c:pt>
                <c:pt idx="3">
                  <c:v>The Links Foundation</c:v>
                </c:pt>
              </c:strCache>
            </c:strRef>
          </c:cat>
          <c:val>
            <c:numRef>
              <c:f>[1]Budget!$J$35:$J$38</c:f>
              <c:numCache>
                <c:formatCode>General</c:formatCode>
                <c:ptCount val="4"/>
                <c:pt idx="0">
                  <c:v>165</c:v>
                </c:pt>
                <c:pt idx="1">
                  <c:v>10</c:v>
                </c:pt>
                <c:pt idx="2">
                  <c:v>175</c:v>
                </c:pt>
                <c:pt idx="3">
                  <c:v>85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[1]Budget!$I$35:$I$38</c:f>
              <c:strCache>
                <c:ptCount val="4"/>
                <c:pt idx="0">
                  <c:v>Parthenon Chapter</c:v>
                </c:pt>
                <c:pt idx="1">
                  <c:v>Ridely Temple Foundation</c:v>
                </c:pt>
                <c:pt idx="2">
                  <c:v>The Links, Inc.</c:v>
                </c:pt>
                <c:pt idx="3">
                  <c:v>The Links Foundation</c:v>
                </c:pt>
              </c:strCache>
            </c:strRef>
          </c:cat>
          <c:val>
            <c:numRef>
              <c:f>[1]Budget!$K$35:$K$38</c:f>
              <c:numCache>
                <c:formatCode>General</c:formatCode>
                <c:ptCount val="4"/>
                <c:pt idx="0">
                  <c:v>0.37931034482758619</c:v>
                </c:pt>
                <c:pt idx="1">
                  <c:v>2.2988505747126436E-2</c:v>
                </c:pt>
                <c:pt idx="2">
                  <c:v>0.40229885057471265</c:v>
                </c:pt>
                <c:pt idx="3">
                  <c:v>0.19540229885057472</c:v>
                </c:pt>
              </c:numCache>
            </c:numRef>
          </c:val>
        </c:ser>
        <c:dLbls>
          <c:showLegendKey val="0"/>
          <c:showVal val="1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44" r="0.75000000000000044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38</xdr:row>
      <xdr:rowOff>104775</xdr:rowOff>
    </xdr:from>
    <xdr:to>
      <xdr:col>3</xdr:col>
      <xdr:colOff>209550</xdr:colOff>
      <xdr:row>65</xdr:row>
      <xdr:rowOff>114300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OLITA\AppData\Local\Microsoft\Windows\Temporary%20Internet%20Files\Content.IE5\BBDRY4TU\Links%20Budget%20Workshee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"/>
      <sheetName val="Sheet2"/>
      <sheetName val="Sheet3"/>
    </sheetNames>
    <sheetDataSet>
      <sheetData sheetId="0">
        <row r="35">
          <cell r="I35" t="str">
            <v>Parthenon Chapter</v>
          </cell>
          <cell r="J35">
            <v>165</v>
          </cell>
          <cell r="K35">
            <v>0.37931034482758619</v>
          </cell>
        </row>
        <row r="36">
          <cell r="I36" t="str">
            <v>Ridely Temple Foundation</v>
          </cell>
          <cell r="J36">
            <v>10</v>
          </cell>
          <cell r="K36">
            <v>2.2988505747126436E-2</v>
          </cell>
        </row>
        <row r="37">
          <cell r="I37" t="str">
            <v>The Links, Inc.</v>
          </cell>
          <cell r="J37">
            <v>175</v>
          </cell>
          <cell r="K37">
            <v>0.40229885057471265</v>
          </cell>
        </row>
        <row r="38">
          <cell r="I38" t="str">
            <v>The Links Foundation</v>
          </cell>
          <cell r="J38">
            <v>85</v>
          </cell>
          <cell r="K38">
            <v>0.19540229885057472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1"/>
  <sheetViews>
    <sheetView tabSelected="1" topLeftCell="A30" workbookViewId="0">
      <selection activeCell="D36" sqref="D36"/>
    </sheetView>
  </sheetViews>
  <sheetFormatPr defaultColWidth="21.28515625" defaultRowHeight="15" x14ac:dyDescent="0.25"/>
  <cols>
    <col min="1" max="1" width="31" customWidth="1"/>
    <col min="2" max="2" width="10.5703125" style="1" customWidth="1"/>
    <col min="3" max="3" width="14" customWidth="1"/>
    <col min="4" max="4" width="4.140625" customWidth="1"/>
    <col min="5" max="5" width="41.85546875" customWidth="1"/>
    <col min="6" max="6" width="16.140625" customWidth="1"/>
    <col min="7" max="7" width="6.85546875" customWidth="1"/>
    <col min="8" max="8" width="5.7109375" customWidth="1"/>
  </cols>
  <sheetData>
    <row r="1" spans="1:6" s="2" customFormat="1" ht="18.75" x14ac:dyDescent="0.3">
      <c r="A1" s="38" t="s">
        <v>45</v>
      </c>
      <c r="B1" s="39"/>
      <c r="C1" s="38"/>
      <c r="D1" s="38"/>
      <c r="E1" s="38"/>
      <c r="F1" s="38"/>
    </row>
    <row r="2" spans="1:6" s="35" customFormat="1" ht="18.75" x14ac:dyDescent="0.3">
      <c r="A2" s="36" t="s">
        <v>44</v>
      </c>
      <c r="B2" s="37"/>
      <c r="C2" s="36"/>
      <c r="D2" s="36"/>
      <c r="E2" s="36" t="s">
        <v>43</v>
      </c>
      <c r="F2" s="36"/>
    </row>
    <row r="3" spans="1:6" x14ac:dyDescent="0.25">
      <c r="A3" s="33"/>
      <c r="B3" s="34"/>
      <c r="C3" s="33"/>
      <c r="D3" s="33"/>
      <c r="E3" s="33"/>
      <c r="F3" s="33"/>
    </row>
    <row r="4" spans="1:6" ht="15.75" x14ac:dyDescent="0.25">
      <c r="A4" s="31" t="s">
        <v>42</v>
      </c>
      <c r="B4" s="22"/>
      <c r="C4" s="32">
        <v>10151</v>
      </c>
      <c r="D4" s="32"/>
      <c r="E4" s="31" t="s">
        <v>42</v>
      </c>
      <c r="F4" s="32">
        <v>11762</v>
      </c>
    </row>
    <row r="5" spans="1:6" ht="32.25" x14ac:dyDescent="0.35">
      <c r="A5" s="31" t="s">
        <v>41</v>
      </c>
      <c r="B5" s="22"/>
      <c r="C5" s="21">
        <f>SUM(B6)*(B7)</f>
        <v>7500</v>
      </c>
      <c r="D5" s="21"/>
      <c r="E5" s="30" t="s">
        <v>40</v>
      </c>
      <c r="F5" s="21">
        <v>3750</v>
      </c>
    </row>
    <row r="6" spans="1:6" ht="15.75" x14ac:dyDescent="0.25">
      <c r="A6" s="29" t="s">
        <v>26</v>
      </c>
      <c r="B6" s="22">
        <v>50</v>
      </c>
      <c r="C6" s="20"/>
      <c r="D6" s="20"/>
      <c r="E6" s="19"/>
      <c r="F6" s="19"/>
    </row>
    <row r="7" spans="1:6" ht="15.75" x14ac:dyDescent="0.25">
      <c r="A7" s="29" t="s">
        <v>39</v>
      </c>
      <c r="B7" s="28">
        <v>150</v>
      </c>
      <c r="C7" s="20"/>
      <c r="D7" s="20"/>
      <c r="E7" s="19"/>
      <c r="F7" s="19"/>
    </row>
    <row r="8" spans="1:6" ht="15.75" x14ac:dyDescent="0.25">
      <c r="A8" s="15" t="s">
        <v>38</v>
      </c>
      <c r="B8" s="27"/>
      <c r="C8" s="14">
        <f>C4+C5</f>
        <v>17651</v>
      </c>
      <c r="D8" s="14"/>
      <c r="E8" s="15" t="s">
        <v>38</v>
      </c>
      <c r="F8" s="14">
        <f>SUM(F4:F5)</f>
        <v>15512</v>
      </c>
    </row>
    <row r="9" spans="1:6" ht="15.75" x14ac:dyDescent="0.25">
      <c r="A9" s="19"/>
      <c r="B9" s="22"/>
      <c r="C9" s="20"/>
      <c r="D9" s="20"/>
      <c r="E9" s="19"/>
      <c r="F9" s="19"/>
    </row>
    <row r="10" spans="1:6" ht="15.75" x14ac:dyDescent="0.25">
      <c r="A10" s="19" t="s">
        <v>37</v>
      </c>
      <c r="B10" s="22"/>
      <c r="C10" s="20"/>
      <c r="D10" s="20"/>
      <c r="E10" s="19" t="s">
        <v>37</v>
      </c>
      <c r="F10" s="19"/>
    </row>
    <row r="11" spans="1:6" ht="15.75" x14ac:dyDescent="0.25">
      <c r="A11" s="23" t="s">
        <v>36</v>
      </c>
      <c r="B11" s="22"/>
      <c r="C11" s="20">
        <v>500</v>
      </c>
      <c r="D11" s="20"/>
      <c r="E11" s="23" t="s">
        <v>36</v>
      </c>
      <c r="F11" s="19">
        <v>500</v>
      </c>
    </row>
    <row r="12" spans="1:6" ht="35.1" customHeight="1" x14ac:dyDescent="0.25">
      <c r="A12" s="41" t="s">
        <v>47</v>
      </c>
      <c r="B12" s="42"/>
      <c r="C12" s="20">
        <v>4000</v>
      </c>
      <c r="D12" s="20"/>
      <c r="E12" s="23"/>
      <c r="F12" s="19"/>
    </row>
    <row r="13" spans="1:6" ht="35.1" customHeight="1" x14ac:dyDescent="0.25">
      <c r="A13" s="41"/>
      <c r="B13" s="42"/>
      <c r="C13" s="20"/>
      <c r="D13" s="20"/>
      <c r="E13" s="23"/>
      <c r="F13" s="19"/>
    </row>
    <row r="14" spans="1:6" ht="15.75" x14ac:dyDescent="0.25">
      <c r="A14" s="23" t="s">
        <v>35</v>
      </c>
      <c r="B14" s="22"/>
      <c r="C14" s="20">
        <v>600</v>
      </c>
      <c r="D14" s="20"/>
      <c r="E14" s="23" t="s">
        <v>34</v>
      </c>
      <c r="F14" s="19">
        <v>210</v>
      </c>
    </row>
    <row r="15" spans="1:6" ht="15.75" x14ac:dyDescent="0.25">
      <c r="A15" s="23" t="s">
        <v>33</v>
      </c>
      <c r="B15" s="22"/>
      <c r="C15" s="20">
        <v>800</v>
      </c>
      <c r="D15" s="20"/>
      <c r="E15" s="23" t="s">
        <v>32</v>
      </c>
      <c r="F15" s="19"/>
    </row>
    <row r="16" spans="1:6" ht="15.75" x14ac:dyDescent="0.25">
      <c r="A16" s="23"/>
      <c r="B16" s="22"/>
      <c r="C16" s="20"/>
      <c r="D16" s="20"/>
      <c r="E16" s="23"/>
      <c r="F16" s="19"/>
    </row>
    <row r="17" spans="1:6" ht="17.25" x14ac:dyDescent="0.35">
      <c r="A17" s="23" t="s">
        <v>31</v>
      </c>
      <c r="B17" s="22"/>
      <c r="C17" s="21">
        <f>SUM(B18)*(B19)*(B20)</f>
        <v>4500</v>
      </c>
      <c r="D17" s="20"/>
      <c r="E17" s="25" t="s">
        <v>30</v>
      </c>
      <c r="F17" s="19">
        <v>750</v>
      </c>
    </row>
    <row r="18" spans="1:6" ht="15.75" x14ac:dyDescent="0.25">
      <c r="A18" s="25" t="s">
        <v>29</v>
      </c>
      <c r="B18" s="22">
        <v>9</v>
      </c>
      <c r="C18" s="20"/>
      <c r="D18" s="20"/>
      <c r="E18" s="25" t="s">
        <v>28</v>
      </c>
      <c r="F18" s="19">
        <v>750</v>
      </c>
    </row>
    <row r="19" spans="1:6" ht="15.75" x14ac:dyDescent="0.25">
      <c r="A19" s="25" t="s">
        <v>13</v>
      </c>
      <c r="B19" s="24">
        <v>10</v>
      </c>
      <c r="C19" s="20"/>
      <c r="D19" s="20"/>
      <c r="E19" s="25" t="s">
        <v>27</v>
      </c>
      <c r="F19" s="19">
        <v>750</v>
      </c>
    </row>
    <row r="20" spans="1:6" ht="15.75" x14ac:dyDescent="0.25">
      <c r="A20" s="25" t="s">
        <v>26</v>
      </c>
      <c r="B20" s="22">
        <v>50</v>
      </c>
      <c r="C20" s="20"/>
      <c r="D20" s="20"/>
      <c r="E20" s="25" t="s">
        <v>25</v>
      </c>
      <c r="F20" s="19">
        <v>750</v>
      </c>
    </row>
    <row r="21" spans="1:6" ht="15.75" x14ac:dyDescent="0.25">
      <c r="A21" s="23"/>
      <c r="B21" s="22"/>
      <c r="C21" s="20"/>
      <c r="D21" s="20"/>
      <c r="E21" s="25" t="s">
        <v>24</v>
      </c>
      <c r="F21" s="19">
        <v>750</v>
      </c>
    </row>
    <row r="22" spans="1:6" ht="15.75" x14ac:dyDescent="0.25">
      <c r="A22" s="23" t="s">
        <v>23</v>
      </c>
      <c r="B22" s="22"/>
      <c r="C22" s="20">
        <v>500</v>
      </c>
      <c r="D22" s="20"/>
      <c r="E22" s="25" t="s">
        <v>22</v>
      </c>
      <c r="F22" s="19">
        <v>750</v>
      </c>
    </row>
    <row r="23" spans="1:6" ht="15.75" x14ac:dyDescent="0.25">
      <c r="A23" s="23" t="s">
        <v>21</v>
      </c>
      <c r="B23" s="22"/>
      <c r="C23" s="20">
        <v>250</v>
      </c>
      <c r="D23" s="20"/>
      <c r="E23" s="25" t="s">
        <v>20</v>
      </c>
      <c r="F23" s="19">
        <v>500</v>
      </c>
    </row>
    <row r="24" spans="1:6" ht="15.75" x14ac:dyDescent="0.25">
      <c r="A24" s="23" t="s">
        <v>19</v>
      </c>
      <c r="B24" s="22"/>
      <c r="C24" s="20">
        <v>500</v>
      </c>
      <c r="D24" s="20"/>
      <c r="E24" s="23" t="s">
        <v>18</v>
      </c>
      <c r="F24" s="19">
        <v>6258</v>
      </c>
    </row>
    <row r="25" spans="1:6" ht="15.75" x14ac:dyDescent="0.25">
      <c r="A25" s="23" t="s">
        <v>17</v>
      </c>
      <c r="B25" s="22"/>
      <c r="C25" s="20">
        <v>150</v>
      </c>
      <c r="D25" s="20"/>
      <c r="E25" s="23"/>
      <c r="F25" s="26"/>
    </row>
    <row r="26" spans="1:6" ht="15.75" x14ac:dyDescent="0.25">
      <c r="A26" s="23" t="s">
        <v>16</v>
      </c>
      <c r="B26" s="22"/>
      <c r="C26" s="20">
        <v>700</v>
      </c>
      <c r="D26" s="20"/>
      <c r="E26" s="19"/>
      <c r="F26" s="26"/>
    </row>
    <row r="27" spans="1:6" ht="15.75" x14ac:dyDescent="0.25">
      <c r="A27" s="23" t="s">
        <v>15</v>
      </c>
      <c r="B27" s="22"/>
      <c r="C27" s="20">
        <f>B28*B29</f>
        <v>500</v>
      </c>
      <c r="D27" s="20"/>
      <c r="E27" s="19"/>
      <c r="F27" s="19"/>
    </row>
    <row r="28" spans="1:6" ht="15.75" x14ac:dyDescent="0.25">
      <c r="A28" s="25" t="s">
        <v>14</v>
      </c>
      <c r="B28" s="22">
        <v>50</v>
      </c>
      <c r="C28" s="20"/>
      <c r="D28" s="20"/>
      <c r="E28" s="19"/>
      <c r="F28" s="19"/>
    </row>
    <row r="29" spans="1:6" ht="15.75" x14ac:dyDescent="0.25">
      <c r="A29" s="25" t="s">
        <v>13</v>
      </c>
      <c r="B29" s="24">
        <v>10</v>
      </c>
      <c r="C29" s="20"/>
      <c r="D29" s="20"/>
      <c r="E29" s="19"/>
      <c r="F29" s="19"/>
    </row>
    <row r="30" spans="1:6" ht="17.25" x14ac:dyDescent="0.35">
      <c r="A30" s="23" t="s">
        <v>12</v>
      </c>
      <c r="B30" s="22"/>
      <c r="C30" s="21">
        <v>1475</v>
      </c>
      <c r="D30" s="20"/>
      <c r="E30" s="19"/>
      <c r="F30" s="19"/>
    </row>
    <row r="31" spans="1:6" ht="15.75" x14ac:dyDescent="0.25">
      <c r="A31" s="18" t="s">
        <v>11</v>
      </c>
      <c r="B31" s="17"/>
      <c r="C31" s="14">
        <f>SUM(C10:C30)</f>
        <v>14475</v>
      </c>
      <c r="D31" s="16"/>
      <c r="E31" s="15" t="s">
        <v>11</v>
      </c>
      <c r="F31" s="14">
        <f>SUM(F11:F26)</f>
        <v>11968</v>
      </c>
    </row>
    <row r="32" spans="1:6" x14ac:dyDescent="0.25">
      <c r="C32" s="13"/>
      <c r="D32" s="13"/>
    </row>
    <row r="33" spans="1:7" ht="15.75" x14ac:dyDescent="0.25">
      <c r="A33" s="3" t="s">
        <v>10</v>
      </c>
      <c r="B33" s="12"/>
      <c r="C33" s="11">
        <f>SUM(C8) - C31</f>
        <v>3176</v>
      </c>
      <c r="D33" s="3"/>
      <c r="E33" s="3" t="s">
        <v>10</v>
      </c>
      <c r="F33" s="11">
        <f>SUM(F8) - F31</f>
        <v>3544</v>
      </c>
    </row>
    <row r="35" spans="1:7" ht="15.75" x14ac:dyDescent="0.25">
      <c r="A35" s="8" t="s">
        <v>9</v>
      </c>
      <c r="B35" s="7"/>
      <c r="C35" s="6"/>
      <c r="D35" s="8">
        <v>50</v>
      </c>
    </row>
    <row r="36" spans="1:7" ht="15.75" x14ac:dyDescent="0.25">
      <c r="A36" s="10" t="s">
        <v>8</v>
      </c>
      <c r="D36" s="9">
        <v>0</v>
      </c>
    </row>
    <row r="37" spans="1:7" ht="15.75" x14ac:dyDescent="0.25">
      <c r="A37" s="10" t="s">
        <v>7</v>
      </c>
      <c r="D37" s="9">
        <f>SUM(D35-D36)</f>
        <v>50</v>
      </c>
    </row>
    <row r="38" spans="1:7" ht="15.75" x14ac:dyDescent="0.25">
      <c r="A38" s="8" t="s">
        <v>6</v>
      </c>
      <c r="B38" s="7"/>
      <c r="C38" s="6"/>
      <c r="D38" s="6"/>
    </row>
    <row r="40" spans="1:7" x14ac:dyDescent="0.25">
      <c r="E40" t="s">
        <v>5</v>
      </c>
      <c r="F40" s="5">
        <v>140</v>
      </c>
      <c r="G40" s="4">
        <f>F40/$F$44</f>
        <v>0.32183908045977011</v>
      </c>
    </row>
    <row r="41" spans="1:7" x14ac:dyDescent="0.25">
      <c r="E41" t="s">
        <v>4</v>
      </c>
      <c r="F41">
        <v>10</v>
      </c>
      <c r="G41" s="4">
        <f>F41/$F$44</f>
        <v>2.2988505747126436E-2</v>
      </c>
    </row>
    <row r="42" spans="1:7" x14ac:dyDescent="0.25">
      <c r="E42" t="s">
        <v>3</v>
      </c>
      <c r="F42">
        <v>190</v>
      </c>
      <c r="G42" s="4">
        <f>F42/$F$44</f>
        <v>0.43678160919540232</v>
      </c>
    </row>
    <row r="43" spans="1:7" x14ac:dyDescent="0.25">
      <c r="E43" t="s">
        <v>2</v>
      </c>
      <c r="F43">
        <v>95</v>
      </c>
      <c r="G43" s="4">
        <f>F43/$F$44</f>
        <v>0.21839080459770116</v>
      </c>
    </row>
    <row r="44" spans="1:7" x14ac:dyDescent="0.25">
      <c r="E44" s="40" t="s">
        <v>46</v>
      </c>
      <c r="F44" s="40">
        <f>SUM(F40:F43)</f>
        <v>435</v>
      </c>
    </row>
    <row r="68" spans="1:2" s="1" customFormat="1" ht="15.75" x14ac:dyDescent="0.25">
      <c r="A68" s="3" t="s">
        <v>1</v>
      </c>
      <c r="B68" s="2" t="s">
        <v>0</v>
      </c>
    </row>
    <row r="69" spans="1:2" s="1" customFormat="1" ht="12.75" x14ac:dyDescent="0.2"/>
    <row r="70" spans="1:2" s="1" customFormat="1" ht="14.25" x14ac:dyDescent="0.2">
      <c r="A70" s="2"/>
    </row>
    <row r="71" spans="1:2" s="1" customFormat="1" ht="14.25" x14ac:dyDescent="0.2">
      <c r="A71" s="2"/>
    </row>
  </sheetData>
  <mergeCells count="2">
    <mergeCell ref="A12:B12"/>
    <mergeCell ref="A13:B13"/>
  </mergeCells>
  <pageMargins left="0.45" right="0.45" top="0.5" bottom="0.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Overall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 Toney</dc:creator>
  <cp:lastModifiedBy>Lo Toney</cp:lastModifiedBy>
  <cp:lastPrinted>2015-02-23T19:57:38Z</cp:lastPrinted>
  <dcterms:created xsi:type="dcterms:W3CDTF">2015-02-17T17:50:07Z</dcterms:created>
  <dcterms:modified xsi:type="dcterms:W3CDTF">2015-03-23T09:48:43Z</dcterms:modified>
</cp:coreProperties>
</file>